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аналіз активів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22" i="1"/>
  <c r="J15"/>
  <c r="J14"/>
  <c r="J11"/>
  <c r="J13"/>
  <c r="J10"/>
  <c r="J9"/>
  <c r="J8"/>
  <c r="J16" s="1"/>
  <c r="F16"/>
  <c r="E19" s="1"/>
  <c r="E23" s="1"/>
  <c r="F12"/>
  <c r="E16"/>
  <c r="I10"/>
  <c r="I9"/>
  <c r="I16" s="1"/>
</calcChain>
</file>

<file path=xl/sharedStrings.xml><?xml version="1.0" encoding="utf-8"?>
<sst xmlns="http://schemas.openxmlformats.org/spreadsheetml/2006/main" count="27" uniqueCount="27">
  <si>
    <t>Активи</t>
  </si>
  <si>
    <t>вартість, грн</t>
  </si>
  <si>
    <t>Дохідність, грн</t>
  </si>
  <si>
    <t>пасиви</t>
  </si>
  <si>
    <t>вартість, грн.</t>
  </si>
  <si>
    <t>витратність, грн</t>
  </si>
  <si>
    <t>баланс</t>
  </si>
  <si>
    <t>квартира</t>
  </si>
  <si>
    <t>обслуговування лічильників</t>
  </si>
  <si>
    <t>авто</t>
  </si>
  <si>
    <t>страховка авто</t>
  </si>
  <si>
    <t>авто для бізнесу</t>
  </si>
  <si>
    <t>страховка авто для бізнесу</t>
  </si>
  <si>
    <t>земельний пай</t>
  </si>
  <si>
    <t>будинок обслуговування</t>
  </si>
  <si>
    <t>депозит</t>
  </si>
  <si>
    <t>кредит</t>
  </si>
  <si>
    <t>товарні залишки</t>
  </si>
  <si>
    <t>гараж плата</t>
  </si>
  <si>
    <t>квартира обслуговування</t>
  </si>
  <si>
    <t>податки та платежі</t>
  </si>
  <si>
    <t xml:space="preserve">Баланс </t>
  </si>
  <si>
    <t>м-ць</t>
  </si>
  <si>
    <t>рік</t>
  </si>
  <si>
    <t>ОЦІНКА АКТИВІВ І ПАСИВІВ(рік)</t>
  </si>
  <si>
    <t>ризики</t>
  </si>
  <si>
    <t>невідшкодовані ризики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</si>
</sst>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0" fontId="0" fillId="0" borderId="0" xfId="0" applyFill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2" borderId="2" xfId="0" applyFill="1" applyBorder="1"/>
    <xf numFmtId="0" fontId="0" fillId="0" borderId="5" xfId="0" applyBorder="1"/>
    <xf numFmtId="0" fontId="2" fillId="0" borderId="6" xfId="0" applyFont="1" applyBorder="1"/>
    <xf numFmtId="0" fontId="0" fillId="0" borderId="8" xfId="0" applyBorder="1"/>
    <xf numFmtId="0" fontId="0" fillId="0" borderId="9" xfId="0" applyBorder="1"/>
    <xf numFmtId="0" fontId="2" fillId="0" borderId="9" xfId="0" applyFont="1" applyBorder="1"/>
    <xf numFmtId="0" fontId="2" fillId="0" borderId="0" xfId="0" applyFont="1"/>
    <xf numFmtId="0" fontId="0" fillId="2" borderId="1" xfId="0" applyFill="1" applyBorder="1"/>
    <xf numFmtId="0" fontId="2" fillId="0" borderId="7" xfId="0" applyFont="1" applyBorder="1"/>
    <xf numFmtId="0" fontId="2" fillId="0" borderId="1" xfId="0" applyFont="1" applyBorder="1"/>
    <xf numFmtId="0" fontId="1" fillId="0" borderId="0" xfId="0" applyFont="1"/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D4:M23"/>
  <sheetViews>
    <sheetView tabSelected="1" workbookViewId="0">
      <selection activeCell="D23" sqref="D23"/>
    </sheetView>
  </sheetViews>
  <sheetFormatPr defaultRowHeight="15"/>
  <cols>
    <col min="4" max="4" width="23.42578125" customWidth="1"/>
    <col min="5" max="5" width="14.140625" customWidth="1"/>
    <col min="6" max="6" width="16.140625" customWidth="1"/>
    <col min="8" max="8" width="27.28515625" bestFit="1" customWidth="1"/>
    <col min="9" max="9" width="12.28515625" customWidth="1"/>
    <col min="10" max="10" width="15.140625" customWidth="1"/>
  </cols>
  <sheetData>
    <row r="4" spans="4:13">
      <c r="E4" s="17" t="s">
        <v>24</v>
      </c>
      <c r="F4" s="17"/>
      <c r="G4" s="17"/>
      <c r="H4" s="17"/>
      <c r="I4" s="17"/>
      <c r="J4" s="17"/>
      <c r="K4" s="17"/>
      <c r="L4" s="17"/>
      <c r="M4" s="17"/>
    </row>
    <row r="6" spans="4:13">
      <c r="D6" s="12" t="s">
        <v>0</v>
      </c>
      <c r="E6" t="s">
        <v>1</v>
      </c>
      <c r="F6" t="s">
        <v>2</v>
      </c>
      <c r="H6" s="12" t="s">
        <v>3</v>
      </c>
      <c r="I6" t="s">
        <v>4</v>
      </c>
      <c r="J6" t="s">
        <v>5</v>
      </c>
      <c r="K6" t="s">
        <v>6</v>
      </c>
    </row>
    <row r="7" spans="4:13">
      <c r="I7" t="s">
        <v>22</v>
      </c>
      <c r="J7" t="s">
        <v>23</v>
      </c>
    </row>
    <row r="8" spans="4:13">
      <c r="D8" s="1" t="s">
        <v>7</v>
      </c>
      <c r="E8" s="1">
        <v>118000</v>
      </c>
      <c r="F8" s="1">
        <v>0</v>
      </c>
      <c r="G8" s="1"/>
      <c r="H8" s="1" t="s">
        <v>8</v>
      </c>
      <c r="I8" s="1">
        <v>50</v>
      </c>
      <c r="J8" s="1">
        <f>I8</f>
        <v>50</v>
      </c>
      <c r="K8" s="1"/>
    </row>
    <row r="9" spans="4:13">
      <c r="D9" s="1" t="s">
        <v>9</v>
      </c>
      <c r="E9" s="1">
        <v>10000</v>
      </c>
      <c r="F9" s="1">
        <v>0</v>
      </c>
      <c r="G9" s="1"/>
      <c r="H9" s="1" t="s">
        <v>10</v>
      </c>
      <c r="I9" s="1">
        <f>1500/5</f>
        <v>300</v>
      </c>
      <c r="J9" s="1">
        <f>300*6</f>
        <v>1800</v>
      </c>
      <c r="K9" s="1"/>
    </row>
    <row r="10" spans="4:13">
      <c r="D10" s="1" t="s">
        <v>11</v>
      </c>
      <c r="E10" s="1">
        <v>19000</v>
      </c>
      <c r="F10" s="13">
        <v>2000</v>
      </c>
      <c r="G10" s="1"/>
      <c r="H10" s="1" t="s">
        <v>12</v>
      </c>
      <c r="I10" s="1">
        <f>4500/12</f>
        <v>375</v>
      </c>
      <c r="J10" s="1">
        <f>375*12</f>
        <v>4500</v>
      </c>
      <c r="K10" s="1"/>
    </row>
    <row r="11" spans="4:13">
      <c r="D11" s="1" t="s">
        <v>13</v>
      </c>
      <c r="E11" s="1">
        <v>7600</v>
      </c>
      <c r="F11" s="1">
        <v>1450</v>
      </c>
      <c r="G11" s="1"/>
      <c r="H11" s="2" t="s">
        <v>14</v>
      </c>
      <c r="I11" s="1">
        <v>400</v>
      </c>
      <c r="J11" s="1">
        <f>I11</f>
        <v>400</v>
      </c>
      <c r="K11" s="1"/>
    </row>
    <row r="12" spans="4:13">
      <c r="D12" s="1" t="s">
        <v>15</v>
      </c>
      <c r="E12" s="1">
        <v>32000</v>
      </c>
      <c r="F12" s="1">
        <f>480*12</f>
        <v>5760</v>
      </c>
      <c r="G12" s="1"/>
      <c r="H12" s="1" t="s">
        <v>16</v>
      </c>
      <c r="I12" s="1"/>
      <c r="J12" s="1"/>
      <c r="K12" s="1"/>
    </row>
    <row r="13" spans="4:13">
      <c r="D13" s="1" t="s">
        <v>17</v>
      </c>
      <c r="E13" s="1">
        <v>4800</v>
      </c>
      <c r="F13" s="1">
        <v>0</v>
      </c>
      <c r="G13" s="1"/>
      <c r="H13" s="1" t="s">
        <v>18</v>
      </c>
      <c r="I13" s="1">
        <v>60</v>
      </c>
      <c r="J13" s="1">
        <f>I13*4</f>
        <v>240</v>
      </c>
      <c r="K13" s="1"/>
    </row>
    <row r="14" spans="4:13">
      <c r="D14" s="1"/>
      <c r="E14" s="1"/>
      <c r="F14" s="1"/>
      <c r="G14" s="1"/>
      <c r="H14" s="1" t="s">
        <v>19</v>
      </c>
      <c r="I14" s="1">
        <v>200</v>
      </c>
      <c r="J14" s="1">
        <f>I14*6</f>
        <v>1200</v>
      </c>
      <c r="K14" s="1"/>
    </row>
    <row r="15" spans="4:13" ht="15.75" thickBot="1">
      <c r="D15" s="3"/>
      <c r="E15" s="4"/>
      <c r="F15" s="5"/>
      <c r="G15" s="4"/>
      <c r="H15" s="3" t="s">
        <v>20</v>
      </c>
      <c r="I15" s="6">
        <v>300</v>
      </c>
      <c r="J15" s="6">
        <f>I15*2</f>
        <v>600</v>
      </c>
      <c r="K15" s="3"/>
    </row>
    <row r="16" spans="4:13" ht="15.75" thickBot="1">
      <c r="D16" s="7"/>
      <c r="E16" s="8">
        <f>SUM(E8:E15)</f>
        <v>191400</v>
      </c>
      <c r="F16" s="14">
        <f>SUM(F8:F15)</f>
        <v>9210</v>
      </c>
      <c r="G16" s="9"/>
      <c r="H16" s="10"/>
      <c r="I16" s="11">
        <f>SUM(I8:I15)</f>
        <v>1685</v>
      </c>
      <c r="J16" s="11">
        <f>SUM(J8:J15)</f>
        <v>8790</v>
      </c>
      <c r="K16" s="10"/>
    </row>
    <row r="19" spans="4:5">
      <c r="D19" s="12" t="s">
        <v>21</v>
      </c>
      <c r="E19" s="15">
        <f>F16-J16</f>
        <v>420</v>
      </c>
    </row>
    <row r="20" spans="4:5">
      <c r="D20" t="s">
        <v>25</v>
      </c>
      <c r="E20">
        <v>-2000</v>
      </c>
    </row>
    <row r="21" spans="4:5">
      <c r="E21">
        <v>-800</v>
      </c>
    </row>
    <row r="22" spans="4:5">
      <c r="E22" s="15">
        <f>SUM(E20:E21)</f>
        <v>-2800</v>
      </c>
    </row>
    <row r="23" spans="4:5">
      <c r="D23" t="s">
        <v>26</v>
      </c>
      <c r="E23" s="16">
        <f>E19+E22</f>
        <v>-2380</v>
      </c>
    </row>
  </sheetData>
  <mergeCells count="1">
    <mergeCell ref="E4:M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аналіз активів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2015-04-20T17:20:48Z</dcterms:modified>
</cp:coreProperties>
</file>